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620" activeTab="0"/>
  </bookViews>
  <sheets>
    <sheet name="2014 BUGET" sheetId="1" r:id="rId1"/>
  </sheets>
  <definedNames>
    <definedName name="_xlnm.Print_Area" localSheetId="0">'2014 BUGET'!$A$1:$C$57</definedName>
    <definedName name="_xlnm.Print_Titles" localSheetId="0">'2014 BUGET'!$B:$B,'2014 BUGET'!$4:$5</definedName>
  </definedNames>
  <calcPr fullCalcOnLoad="1"/>
</workbook>
</file>

<file path=xl/sharedStrings.xml><?xml version="1.0" encoding="utf-8"?>
<sst xmlns="http://schemas.openxmlformats.org/spreadsheetml/2006/main" count="78" uniqueCount="72">
  <si>
    <t>Cod</t>
  </si>
  <si>
    <t>Denumire indicator</t>
  </si>
  <si>
    <t>66.05.03</t>
  </si>
  <si>
    <t>Produse farmaceutice, materiale sanitare specifice si dispozitive medicale</t>
  </si>
  <si>
    <t>66.05.03.01</t>
  </si>
  <si>
    <t>Medicamente cu si fara contributie personala</t>
  </si>
  <si>
    <t>66.05.03.02</t>
  </si>
  <si>
    <t>Medicamente pentru boli cronice cu risc crescut utilizate in programele nationale cu scop curativ</t>
  </si>
  <si>
    <t>Materiale sanitare specifice utilizate in programele nationale cu scop curativ</t>
  </si>
  <si>
    <t>66.05.03.04</t>
  </si>
  <si>
    <t>66.05.03.05</t>
  </si>
  <si>
    <t>Dispozitive si echipamente medicale</t>
  </si>
  <si>
    <t>66.05.04</t>
  </si>
  <si>
    <t>Servicii medicale in ambulator</t>
  </si>
  <si>
    <t>66.05.04.01</t>
  </si>
  <si>
    <t>Asistenta medicala primara</t>
  </si>
  <si>
    <t>66.05.04.02</t>
  </si>
  <si>
    <t>Asistenta medicala  pentru specialitati clinice</t>
  </si>
  <si>
    <t>66.05.04.03</t>
  </si>
  <si>
    <t>Asistenta medicala stomatologica</t>
  </si>
  <si>
    <t>66.05.04.04</t>
  </si>
  <si>
    <t>Asistenta medicala pentru specialitati paraclinice</t>
  </si>
  <si>
    <t>66.05.04.05</t>
  </si>
  <si>
    <t>Asist.medic.in centre med.multifunctionale(serv. med. de recuperare)</t>
  </si>
  <si>
    <t>66.05.05</t>
  </si>
  <si>
    <t>Servicii de urgenta prespitalicesti si transport sanitar</t>
  </si>
  <si>
    <t>66.05.06</t>
  </si>
  <si>
    <t>Servicii medicale in unitati sanitare cu paturi</t>
  </si>
  <si>
    <t>66.05.06.01</t>
  </si>
  <si>
    <t>66.05.07</t>
  </si>
  <si>
    <t>Ingrijiri medicale la domiciliu</t>
  </si>
  <si>
    <t>66.05.11</t>
  </si>
  <si>
    <t>Prestatii medicale acordate intr-un stat membru al Uniunii Europene</t>
  </si>
  <si>
    <t>CASA DE ASIGURARI DE SANATATE VRANCEA</t>
  </si>
  <si>
    <t>Subprogramul-Tratamentul bolnavilor de tuberculoza</t>
  </si>
  <si>
    <t>Subprogramul-Tratamentul persoanelor cu infectie HIV/SIDA</t>
  </si>
  <si>
    <t>Programul national de  transplant de organe,tesuturi si celule de origine umana</t>
  </si>
  <si>
    <t>hemofilie fara interventie chirurgicala</t>
  </si>
  <si>
    <t>hemofilie cu interventie chirurgicala majora</t>
  </si>
  <si>
    <t>talasemie</t>
  </si>
  <si>
    <t>Programul national de  diabet zaharat din care</t>
  </si>
  <si>
    <t>ado</t>
  </si>
  <si>
    <t>insuline</t>
  </si>
  <si>
    <t>ado+insuline</t>
  </si>
  <si>
    <t>Subprogramul de tratament al bolnavilor de tuberculoza</t>
  </si>
  <si>
    <t>Programul national de diabet zaharat:</t>
  </si>
  <si>
    <t>-copii cu diabet zaharat insulino dependent automonitorizate</t>
  </si>
  <si>
    <t>Programul national de ortopedie</t>
  </si>
  <si>
    <t>hemoglobina glicata</t>
  </si>
  <si>
    <t>Programul national de oncologie</t>
  </si>
  <si>
    <t>mucoviscidoza adulti</t>
  </si>
  <si>
    <t>scleroza laterala</t>
  </si>
  <si>
    <t xml:space="preserve"> </t>
  </si>
  <si>
    <t>farmacii</t>
  </si>
  <si>
    <t>spitale</t>
  </si>
  <si>
    <t>mucoviscidoza COPII</t>
  </si>
  <si>
    <t>-adultii cu diabet zaharat insulino dependent automonitorizate 19- 40 ANI</t>
  </si>
  <si>
    <t>activitate curenta</t>
  </si>
  <si>
    <t>personal contractual</t>
  </si>
  <si>
    <t>pensionari 40 %</t>
  </si>
  <si>
    <t>centre permanenta</t>
  </si>
  <si>
    <t>P13/03.01.2013</t>
  </si>
  <si>
    <t>10100/27.12.12</t>
  </si>
  <si>
    <t>PET-CT</t>
  </si>
  <si>
    <t xml:space="preserve">Programul national de hemofilie, talasemie </t>
  </si>
  <si>
    <t xml:space="preserve">Programul national  boli rare </t>
  </si>
  <si>
    <t>Servicii medicale de hemodializa si dializa peritoneala</t>
  </si>
  <si>
    <t>Pompe insulina</t>
  </si>
  <si>
    <t>BUGET AN  2014</t>
  </si>
  <si>
    <t>P6136/29,07,2014</t>
  </si>
  <si>
    <t>credite bugetare</t>
  </si>
  <si>
    <t>credite angajament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</si>
</sst>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0_ ;[Red]\-#,##0.00\ "/>
    <numFmt numFmtId="181" formatCode="[$-418]d\ mmmm\ yyyy"/>
    <numFmt numFmtId="182" formatCode="0.0"/>
    <numFmt numFmtId="183" formatCode="[$-409]dddd\,\ mmmm\ dd\,\ yyyy"/>
    <numFmt numFmtId="184" formatCode="0.000"/>
    <numFmt numFmtId="185" formatCode="#,##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2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2" fontId="3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4" fontId="0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 applyProtection="1">
      <alignment horizontal="right"/>
      <protection/>
    </xf>
    <xf numFmtId="4" fontId="0" fillId="0" borderId="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vertical="top" wrapText="1"/>
    </xf>
    <xf numFmtId="49" fontId="0" fillId="0" borderId="1" xfId="0" applyNumberFormat="1" applyFont="1" applyFill="1" applyBorder="1" applyAlignment="1">
      <alignment vertical="top" wrapText="1"/>
    </xf>
    <xf numFmtId="2" fontId="0" fillId="0" borderId="1" xfId="19" applyNumberFormat="1" applyFont="1" applyFill="1" applyBorder="1" applyAlignment="1">
      <alignment wrapText="1"/>
      <protection/>
    </xf>
    <xf numFmtId="4" fontId="0" fillId="0" borderId="1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UGET RECTIFICARE OUG 89 VIRARI FINAL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57"/>
  <sheetViews>
    <sheetView tabSelected="1" workbookViewId="0" topLeftCell="A1">
      <pane xSplit="3" topLeftCell="D1" activePane="topRight" state="frozen"/>
      <selection pane="topLeft" activeCell="A1" sqref="A1"/>
      <selection pane="topRight" activeCell="K34" sqref="K34"/>
    </sheetView>
  </sheetViews>
  <sheetFormatPr defaultColWidth="9.140625" defaultRowHeight="12.75"/>
  <cols>
    <col min="1" max="1" width="10.421875" style="46" customWidth="1"/>
    <col min="2" max="2" width="30.421875" style="52" customWidth="1"/>
    <col min="3" max="3" width="0.13671875" style="53" customWidth="1"/>
    <col min="4" max="4" width="16.421875" style="45" customWidth="1"/>
    <col min="5" max="5" width="18.8515625" style="46" customWidth="1"/>
    <col min="6" max="16384" width="9.140625" style="46" customWidth="1"/>
  </cols>
  <sheetData>
    <row r="1" spans="1:4" s="14" customFormat="1" ht="12.75">
      <c r="A1" s="8" t="s">
        <v>33</v>
      </c>
      <c r="B1" s="10"/>
      <c r="C1" s="12"/>
      <c r="D1" s="13"/>
    </row>
    <row r="2" spans="1:4" s="14" customFormat="1" ht="15.75" customHeight="1">
      <c r="A2" s="8"/>
      <c r="B2" s="10"/>
      <c r="C2" s="2" t="s">
        <v>62</v>
      </c>
      <c r="D2" s="13"/>
    </row>
    <row r="3" spans="1:4" s="16" customFormat="1" ht="15.75" customHeight="1">
      <c r="A3" s="9"/>
      <c r="B3" s="54" t="s">
        <v>68</v>
      </c>
      <c r="C3" s="11" t="s">
        <v>61</v>
      </c>
      <c r="D3" s="15"/>
    </row>
    <row r="4" spans="1:5" s="19" customFormat="1" ht="49.5" customHeight="1">
      <c r="A4" s="17"/>
      <c r="B4" s="18"/>
      <c r="D4" s="65" t="s">
        <v>69</v>
      </c>
      <c r="E4" s="66"/>
    </row>
    <row r="5" spans="1:5" s="1" customFormat="1" ht="49.5" customHeight="1">
      <c r="A5" s="3" t="s">
        <v>0</v>
      </c>
      <c r="B5" s="20" t="s">
        <v>1</v>
      </c>
      <c r="C5" s="21" t="s">
        <v>52</v>
      </c>
      <c r="D5" s="21" t="s">
        <v>70</v>
      </c>
      <c r="E5" s="57" t="s">
        <v>71</v>
      </c>
    </row>
    <row r="6" spans="1:5" s="1" customFormat="1" ht="49.5" customHeight="1">
      <c r="A6" s="3"/>
      <c r="B6" s="20"/>
      <c r="C6" s="21"/>
      <c r="D6" s="55">
        <f>D7+D42+D53+D54+D56+D57</f>
        <v>179357.75</v>
      </c>
      <c r="E6" s="55">
        <f>E7+E42+E53+E54+E56+E57</f>
        <v>178535.75</v>
      </c>
    </row>
    <row r="7" spans="1:5" s="1" customFormat="1" ht="38.25">
      <c r="A7" s="4" t="s">
        <v>2</v>
      </c>
      <c r="B7" s="22" t="s">
        <v>3</v>
      </c>
      <c r="C7" s="23">
        <f>+C8+C12+C33+C40+C41</f>
        <v>13419.39</v>
      </c>
      <c r="D7" s="23">
        <f>+D8+D12+D33+D40+D41</f>
        <v>79886.33</v>
      </c>
      <c r="E7" s="23">
        <f>+E8+E12+E33+E40+E41</f>
        <v>78165.33</v>
      </c>
    </row>
    <row r="8" spans="1:5" s="26" customFormat="1" ht="25.5">
      <c r="A8" s="5" t="s">
        <v>4</v>
      </c>
      <c r="B8" s="24" t="s">
        <v>5</v>
      </c>
      <c r="C8" s="25">
        <f>C9+C10+C11</f>
        <v>10877.539999999999</v>
      </c>
      <c r="D8" s="25">
        <f>D9+D10+D11</f>
        <v>65385</v>
      </c>
      <c r="E8" s="25">
        <f>E9+E10+E11</f>
        <v>59896</v>
      </c>
    </row>
    <row r="9" spans="1:5" s="26" customFormat="1" ht="12.75">
      <c r="A9" s="27"/>
      <c r="B9" s="28" t="s">
        <v>57</v>
      </c>
      <c r="C9" s="25">
        <v>10725.8</v>
      </c>
      <c r="D9" s="25">
        <v>64162</v>
      </c>
      <c r="E9" s="58">
        <v>58856</v>
      </c>
    </row>
    <row r="10" spans="1:5" s="26" customFormat="1" ht="12.75">
      <c r="A10" s="27"/>
      <c r="B10" s="28" t="s">
        <v>58</v>
      </c>
      <c r="C10" s="25">
        <v>0</v>
      </c>
      <c r="D10" s="25">
        <v>8</v>
      </c>
      <c r="E10" s="58">
        <v>8</v>
      </c>
    </row>
    <row r="11" spans="1:5" s="26" customFormat="1" ht="12.75">
      <c r="A11" s="27"/>
      <c r="B11" s="28" t="s">
        <v>59</v>
      </c>
      <c r="C11" s="25">
        <v>151.74</v>
      </c>
      <c r="D11" s="25">
        <v>1215</v>
      </c>
      <c r="E11" s="58">
        <v>1032</v>
      </c>
    </row>
    <row r="12" spans="1:5" s="31" customFormat="1" ht="51">
      <c r="A12" s="6" t="s">
        <v>6</v>
      </c>
      <c r="B12" s="29" t="s">
        <v>7</v>
      </c>
      <c r="C12" s="30">
        <f>C13+C14+C17+C20+C28+C32</f>
        <v>2044.51</v>
      </c>
      <c r="D12" s="30">
        <f>D13+D14+D17+D20+D28+D27+D32</f>
        <v>11243</v>
      </c>
      <c r="E12" s="59">
        <f>E13+E14+E17+E20+E28+E27+E32</f>
        <v>14628</v>
      </c>
    </row>
    <row r="13" spans="1:5" s="33" customFormat="1" ht="25.5">
      <c r="A13" s="7"/>
      <c r="B13" s="32" t="s">
        <v>34</v>
      </c>
      <c r="C13" s="25">
        <v>0</v>
      </c>
      <c r="D13" s="25"/>
      <c r="E13" s="56"/>
    </row>
    <row r="14" spans="1:5" s="33" customFormat="1" ht="25.5">
      <c r="A14" s="34"/>
      <c r="B14" s="35" t="s">
        <v>35</v>
      </c>
      <c r="C14" s="25">
        <v>648.12</v>
      </c>
      <c r="D14" s="25"/>
      <c r="E14" s="56"/>
    </row>
    <row r="15" spans="1:5" s="33" customFormat="1" ht="12.75" hidden="1">
      <c r="A15" s="34"/>
      <c r="B15" s="35" t="s">
        <v>53</v>
      </c>
      <c r="C15" s="25"/>
      <c r="D15" s="25"/>
      <c r="E15" s="56"/>
    </row>
    <row r="16" spans="1:5" s="33" customFormat="1" ht="12.75" hidden="1">
      <c r="A16" s="34"/>
      <c r="B16" s="35" t="s">
        <v>54</v>
      </c>
      <c r="C16" s="25"/>
      <c r="D16" s="25"/>
      <c r="E16" s="56"/>
    </row>
    <row r="17" spans="1:5" s="33" customFormat="1" ht="12.75">
      <c r="A17" s="34"/>
      <c r="B17" s="35" t="s">
        <v>49</v>
      </c>
      <c r="C17" s="25">
        <f>62.45+209.71+489.69</f>
        <v>761.85</v>
      </c>
      <c r="D17" s="25">
        <v>5658</v>
      </c>
      <c r="E17" s="56">
        <v>6528</v>
      </c>
    </row>
    <row r="18" spans="1:5" s="33" customFormat="1" ht="12.75" hidden="1">
      <c r="A18" s="34"/>
      <c r="B18" s="35" t="s">
        <v>53</v>
      </c>
      <c r="C18" s="25"/>
      <c r="D18" s="25"/>
      <c r="E18" s="56"/>
    </row>
    <row r="19" spans="1:5" s="33" customFormat="1" ht="12.75" hidden="1">
      <c r="A19" s="34"/>
      <c r="B19" s="35" t="s">
        <v>54</v>
      </c>
      <c r="C19" s="25"/>
      <c r="D19" s="25"/>
      <c r="E19" s="56"/>
    </row>
    <row r="20" spans="1:5" s="33" customFormat="1" ht="12.75">
      <c r="A20" s="34"/>
      <c r="B20" s="35" t="s">
        <v>65</v>
      </c>
      <c r="C20" s="37">
        <f>14.14+14.14</f>
        <v>28.28</v>
      </c>
      <c r="D20" s="37">
        <v>1795</v>
      </c>
      <c r="E20" s="56">
        <v>3034</v>
      </c>
    </row>
    <row r="21" spans="1:5" s="33" customFormat="1" ht="25.5" hidden="1">
      <c r="A21" s="34"/>
      <c r="B21" s="38" t="s">
        <v>37</v>
      </c>
      <c r="C21" s="25">
        <v>0</v>
      </c>
      <c r="D21" s="25"/>
      <c r="E21" s="56"/>
    </row>
    <row r="22" spans="1:5" s="33" customFormat="1" ht="25.5" hidden="1">
      <c r="A22" s="34"/>
      <c r="B22" s="38" t="s">
        <v>38</v>
      </c>
      <c r="C22" s="25"/>
      <c r="D22" s="25"/>
      <c r="E22" s="56"/>
    </row>
    <row r="23" spans="1:5" s="33" customFormat="1" ht="12.75" hidden="1">
      <c r="A23" s="34"/>
      <c r="B23" s="38" t="s">
        <v>39</v>
      </c>
      <c r="C23" s="25"/>
      <c r="D23" s="25"/>
      <c r="E23" s="56"/>
    </row>
    <row r="24" spans="1:5" s="33" customFormat="1" ht="12.75" hidden="1">
      <c r="A24" s="34"/>
      <c r="B24" s="38" t="s">
        <v>50</v>
      </c>
      <c r="C24" s="25">
        <v>0</v>
      </c>
      <c r="D24" s="25"/>
      <c r="E24" s="56"/>
    </row>
    <row r="25" spans="1:5" s="33" customFormat="1" ht="12.75" hidden="1">
      <c r="A25" s="34"/>
      <c r="B25" s="38" t="s">
        <v>55</v>
      </c>
      <c r="C25" s="25">
        <v>0</v>
      </c>
      <c r="D25" s="25"/>
      <c r="E25" s="56"/>
    </row>
    <row r="26" spans="1:5" s="33" customFormat="1" ht="12.75" hidden="1">
      <c r="A26" s="34"/>
      <c r="B26" s="38" t="s">
        <v>51</v>
      </c>
      <c r="C26" s="25">
        <v>0</v>
      </c>
      <c r="D26" s="25"/>
      <c r="E26" s="56"/>
    </row>
    <row r="27" spans="1:5" s="33" customFormat="1" ht="25.5">
      <c r="A27" s="34"/>
      <c r="B27" s="35" t="s">
        <v>64</v>
      </c>
      <c r="C27" s="25"/>
      <c r="D27" s="25">
        <v>57</v>
      </c>
      <c r="E27" s="56">
        <v>132</v>
      </c>
    </row>
    <row r="28" spans="1:5" s="33" customFormat="1" ht="25.5">
      <c r="A28" s="34"/>
      <c r="B28" s="39" t="s">
        <v>40</v>
      </c>
      <c r="C28" s="25">
        <f>99.74+269.33+211.46</f>
        <v>580.53</v>
      </c>
      <c r="D28" s="25">
        <v>3283</v>
      </c>
      <c r="E28" s="56">
        <v>4362</v>
      </c>
    </row>
    <row r="29" spans="1:5" s="33" customFormat="1" ht="12.75" hidden="1">
      <c r="A29" s="7"/>
      <c r="B29" s="39" t="s">
        <v>41</v>
      </c>
      <c r="C29" s="25">
        <v>0</v>
      </c>
      <c r="D29" s="25"/>
      <c r="E29" s="56"/>
    </row>
    <row r="30" spans="1:5" s="33" customFormat="1" ht="12.75" hidden="1">
      <c r="A30" s="7"/>
      <c r="B30" s="39" t="s">
        <v>42</v>
      </c>
      <c r="C30" s="25">
        <v>0</v>
      </c>
      <c r="D30" s="25"/>
      <c r="E30" s="56"/>
    </row>
    <row r="31" spans="1:5" s="33" customFormat="1" ht="12.75" hidden="1">
      <c r="A31" s="7"/>
      <c r="B31" s="39" t="s">
        <v>43</v>
      </c>
      <c r="C31" s="25">
        <v>0</v>
      </c>
      <c r="D31" s="25"/>
      <c r="E31" s="56"/>
    </row>
    <row r="32" spans="1:5" s="33" customFormat="1" ht="38.25">
      <c r="A32" s="7"/>
      <c r="B32" s="35" t="s">
        <v>36</v>
      </c>
      <c r="C32" s="25">
        <f>25.73</f>
        <v>25.73</v>
      </c>
      <c r="D32" s="25">
        <v>450</v>
      </c>
      <c r="E32" s="56">
        <v>572</v>
      </c>
    </row>
    <row r="33" spans="1:5" s="40" customFormat="1" ht="38.25">
      <c r="A33" s="4" t="s">
        <v>52</v>
      </c>
      <c r="B33" s="22" t="s">
        <v>8</v>
      </c>
      <c r="C33" s="23">
        <f>C34+C35+C39</f>
        <v>101.33999999999999</v>
      </c>
      <c r="D33" s="30">
        <f>D34+D35+D39+D38</f>
        <v>590.33</v>
      </c>
      <c r="E33" s="59">
        <f>E34+E35+E39+E38</f>
        <v>773.33</v>
      </c>
    </row>
    <row r="34" spans="1:5" s="33" customFormat="1" ht="25.5">
      <c r="A34" s="7"/>
      <c r="B34" s="35" t="s">
        <v>44</v>
      </c>
      <c r="C34" s="25">
        <v>0</v>
      </c>
      <c r="D34" s="25"/>
      <c r="E34" s="56"/>
    </row>
    <row r="35" spans="1:5" s="33" customFormat="1" ht="25.5">
      <c r="A35" s="34"/>
      <c r="B35" s="35" t="s">
        <v>45</v>
      </c>
      <c r="C35" s="25">
        <f>26.47+65.57+9.3</f>
        <v>101.33999999999999</v>
      </c>
      <c r="D35" s="25">
        <v>459</v>
      </c>
      <c r="E35" s="56">
        <v>702</v>
      </c>
    </row>
    <row r="36" spans="1:5" s="33" customFormat="1" ht="25.5" hidden="1">
      <c r="A36" s="7"/>
      <c r="B36" s="35" t="s">
        <v>46</v>
      </c>
      <c r="C36" s="25">
        <v>0</v>
      </c>
      <c r="D36" s="25"/>
      <c r="E36" s="56"/>
    </row>
    <row r="37" spans="1:5" s="33" customFormat="1" ht="38.25" hidden="1">
      <c r="A37" s="7"/>
      <c r="B37" s="35" t="s">
        <v>56</v>
      </c>
      <c r="C37" s="25">
        <v>0</v>
      </c>
      <c r="D37" s="25"/>
      <c r="E37" s="56"/>
    </row>
    <row r="38" spans="1:5" s="33" customFormat="1" ht="12.75">
      <c r="A38" s="7"/>
      <c r="B38" s="35" t="s">
        <v>67</v>
      </c>
      <c r="C38" s="25"/>
      <c r="D38" s="25">
        <v>7</v>
      </c>
      <c r="E38" s="56">
        <v>10</v>
      </c>
    </row>
    <row r="39" spans="1:5" s="33" customFormat="1" ht="12.75">
      <c r="A39" s="7"/>
      <c r="B39" s="39" t="s">
        <v>47</v>
      </c>
      <c r="C39" s="25">
        <v>0</v>
      </c>
      <c r="D39" s="25">
        <v>124.33</v>
      </c>
      <c r="E39" s="56">
        <v>61.33</v>
      </c>
    </row>
    <row r="40" spans="1:5" s="26" customFormat="1" ht="25.5">
      <c r="A40" s="4" t="s">
        <v>9</v>
      </c>
      <c r="B40" s="24" t="s">
        <v>66</v>
      </c>
      <c r="C40" s="25">
        <v>138</v>
      </c>
      <c r="D40" s="25">
        <v>534</v>
      </c>
      <c r="E40" s="60">
        <v>591</v>
      </c>
    </row>
    <row r="41" spans="1:5" s="1" customFormat="1" ht="28.5" customHeight="1">
      <c r="A41" s="4" t="s">
        <v>10</v>
      </c>
      <c r="B41" s="24" t="s">
        <v>11</v>
      </c>
      <c r="C41" s="41">
        <v>258</v>
      </c>
      <c r="D41" s="41">
        <v>2134</v>
      </c>
      <c r="E41" s="61">
        <v>2277</v>
      </c>
    </row>
    <row r="42" spans="1:5" s="1" customFormat="1" ht="20.25" customHeight="1">
      <c r="A42" s="4" t="s">
        <v>12</v>
      </c>
      <c r="B42" s="22" t="s">
        <v>13</v>
      </c>
      <c r="C42" s="23">
        <f>+C43+C46+C47+C48+C52</f>
        <v>4425</v>
      </c>
      <c r="D42" s="30">
        <f>+D43+D46+D47+D48+D52</f>
        <v>28729.3</v>
      </c>
      <c r="E42" s="59">
        <f>+E43+E46+E47+E48+E52</f>
        <v>29075.3</v>
      </c>
    </row>
    <row r="43" spans="1:5" s="1" customFormat="1" ht="25.5">
      <c r="A43" s="4" t="s">
        <v>14</v>
      </c>
      <c r="B43" s="24" t="s">
        <v>15</v>
      </c>
      <c r="C43" s="41">
        <f>C44+C45</f>
        <v>3160</v>
      </c>
      <c r="D43" s="41">
        <f>D44+D45</f>
        <v>18125.3</v>
      </c>
      <c r="E43" s="61">
        <f>E44+E45</f>
        <v>18346.3</v>
      </c>
    </row>
    <row r="44" spans="1:5" s="1" customFormat="1" ht="12.75">
      <c r="A44" s="4"/>
      <c r="B44" s="24" t="s">
        <v>57</v>
      </c>
      <c r="C44" s="41">
        <v>3142</v>
      </c>
      <c r="D44" s="41">
        <v>17981</v>
      </c>
      <c r="E44" s="62">
        <v>18202</v>
      </c>
    </row>
    <row r="45" spans="1:5" s="1" customFormat="1" ht="12.75">
      <c r="A45" s="4"/>
      <c r="B45" s="24" t="s">
        <v>60</v>
      </c>
      <c r="C45" s="41">
        <v>18</v>
      </c>
      <c r="D45" s="41">
        <v>144.3</v>
      </c>
      <c r="E45" s="62">
        <v>144.3</v>
      </c>
    </row>
    <row r="46" spans="1:5" s="1" customFormat="1" ht="25.5">
      <c r="A46" s="4" t="s">
        <v>16</v>
      </c>
      <c r="B46" s="24" t="s">
        <v>17</v>
      </c>
      <c r="C46" s="41">
        <v>826</v>
      </c>
      <c r="D46" s="41">
        <v>5843</v>
      </c>
      <c r="E46" s="62">
        <v>6062</v>
      </c>
    </row>
    <row r="47" spans="1:5" s="1" customFormat="1" ht="25.5">
      <c r="A47" s="4" t="s">
        <v>18</v>
      </c>
      <c r="B47" s="24" t="s">
        <v>19</v>
      </c>
      <c r="C47" s="41">
        <v>87</v>
      </c>
      <c r="D47" s="41">
        <v>493</v>
      </c>
      <c r="E47" s="62">
        <v>575</v>
      </c>
    </row>
    <row r="48" spans="1:5" s="1" customFormat="1" ht="25.5">
      <c r="A48" s="4" t="s">
        <v>20</v>
      </c>
      <c r="B48" s="24" t="s">
        <v>21</v>
      </c>
      <c r="C48" s="41">
        <f>C49+C50</f>
        <v>320</v>
      </c>
      <c r="D48" s="41">
        <f>D49+D50</f>
        <v>4008</v>
      </c>
      <c r="E48" s="61">
        <f>E49+E50</f>
        <v>3820</v>
      </c>
    </row>
    <row r="49" spans="1:5" s="26" customFormat="1" ht="12.75">
      <c r="A49" s="4"/>
      <c r="B49" s="42" t="s">
        <v>57</v>
      </c>
      <c r="C49" s="25">
        <v>320</v>
      </c>
      <c r="D49" s="25">
        <v>4005</v>
      </c>
      <c r="E49" s="58">
        <v>3815</v>
      </c>
    </row>
    <row r="50" spans="1:5" s="1" customFormat="1" ht="12.75">
      <c r="A50" s="4"/>
      <c r="B50" s="24" t="s">
        <v>48</v>
      </c>
      <c r="C50" s="41">
        <v>0</v>
      </c>
      <c r="D50" s="41">
        <v>3</v>
      </c>
      <c r="E50" s="62">
        <v>5</v>
      </c>
    </row>
    <row r="51" spans="1:5" s="1" customFormat="1" ht="12.75">
      <c r="A51" s="4"/>
      <c r="B51" s="24" t="s">
        <v>63</v>
      </c>
      <c r="C51" s="41"/>
      <c r="D51" s="41">
        <v>0</v>
      </c>
      <c r="E51" s="62">
        <v>0</v>
      </c>
    </row>
    <row r="52" spans="1:5" s="1" customFormat="1" ht="38.25">
      <c r="A52" s="4" t="s">
        <v>22</v>
      </c>
      <c r="B52" s="24" t="s">
        <v>23</v>
      </c>
      <c r="C52" s="41">
        <v>32</v>
      </c>
      <c r="D52" s="41">
        <v>260</v>
      </c>
      <c r="E52" s="62">
        <v>272</v>
      </c>
    </row>
    <row r="53" spans="1:5" s="1" customFormat="1" ht="38.25">
      <c r="A53" s="4" t="s">
        <v>24</v>
      </c>
      <c r="B53" s="22" t="s">
        <v>25</v>
      </c>
      <c r="C53" s="43">
        <v>2151</v>
      </c>
      <c r="D53" s="23">
        <v>0</v>
      </c>
      <c r="E53" s="62">
        <v>0</v>
      </c>
    </row>
    <row r="54" spans="1:5" s="1" customFormat="1" ht="25.5">
      <c r="A54" s="4" t="s">
        <v>26</v>
      </c>
      <c r="B54" s="22" t="s">
        <v>27</v>
      </c>
      <c r="C54" s="23" t="e">
        <f>C55+#REF!</f>
        <v>#REF!</v>
      </c>
      <c r="D54" s="23">
        <f>D55</f>
        <v>68850</v>
      </c>
      <c r="E54" s="63">
        <f>E55</f>
        <v>69425</v>
      </c>
    </row>
    <row r="55" spans="1:5" s="1" customFormat="1" ht="25.5">
      <c r="A55" s="5" t="s">
        <v>28</v>
      </c>
      <c r="B55" s="24" t="s">
        <v>57</v>
      </c>
      <c r="C55" s="44">
        <v>14120</v>
      </c>
      <c r="D55" s="44">
        <v>68850</v>
      </c>
      <c r="E55" s="62">
        <v>69425</v>
      </c>
    </row>
    <row r="56" spans="1:5" ht="12.75">
      <c r="A56" s="47" t="s">
        <v>29</v>
      </c>
      <c r="B56" s="48" t="s">
        <v>30</v>
      </c>
      <c r="C56" s="36">
        <v>11</v>
      </c>
      <c r="D56" s="36">
        <v>197</v>
      </c>
      <c r="E56" s="64">
        <v>175</v>
      </c>
    </row>
    <row r="57" spans="1:5" ht="25.5">
      <c r="A57" s="49" t="s">
        <v>31</v>
      </c>
      <c r="B57" s="50" t="s">
        <v>32</v>
      </c>
      <c r="C57" s="51">
        <v>0</v>
      </c>
      <c r="D57" s="51">
        <v>1695.12</v>
      </c>
      <c r="E57" s="64">
        <v>1695.12</v>
      </c>
    </row>
  </sheetData>
  <sheetProtection/>
  <protectedRanges>
    <protectedRange sqref="C43:D53 C12:D39 E12 E33 C41:E41 E43 E48 C55:D57" name="Zonă3_1"/>
  </protectedRanges>
  <mergeCells count="1">
    <mergeCell ref="D4:E4"/>
  </mergeCells>
  <printOptions/>
  <pageMargins left="0.590551181102362" right="0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camelia.hingu</dc:creator>
  <cp:keywords/>
  <dc:description/>
  <cp:lastModifiedBy>marilena</cp:lastModifiedBy>
  <cp:lastPrinted>2014-05-30T08:38:24Z</cp:lastPrinted>
  <dcterms:created xsi:type="dcterms:W3CDTF">2009-01-09T07:39:42Z</dcterms:created>
  <dcterms:modified xsi:type="dcterms:W3CDTF">2014-08-01T10:25:34Z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